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lby.hudson\Desktop\Spreadsheet things\"/>
    </mc:Choice>
  </mc:AlternateContent>
  <xr:revisionPtr revIDLastSave="0" documentId="13_ncr:1_{9BB4473F-7C5E-41EC-B899-1323CA6179AE}" xr6:coauthVersionLast="47" xr6:coauthVersionMax="47" xr10:uidLastSave="{00000000-0000-0000-0000-000000000000}"/>
  <bookViews>
    <workbookView xWindow="-120" yWindow="-120" windowWidth="29040" windowHeight="15840" activeTab="3" xr2:uid="{BCF17135-259C-4CBB-9ADD-358746B9B9BD}"/>
  </bookViews>
  <sheets>
    <sheet name="Intro" sheetId="1" r:id="rId1"/>
    <sheet name="Dropoff + Conversion Rates" sheetId="9" r:id="rId2"/>
    <sheet name="Monthly Goals" sheetId="10" r:id="rId3"/>
    <sheet name="Quarterly Goals" sheetId="1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1" l="1"/>
  <c r="E14" i="11"/>
  <c r="F14" i="11"/>
  <c r="C14" i="11"/>
  <c r="D13" i="11"/>
  <c r="E13" i="11"/>
  <c r="F13" i="11"/>
  <c r="C13" i="11"/>
  <c r="C12" i="11"/>
  <c r="E11" i="11"/>
  <c r="F11" i="11" s="1"/>
  <c r="D11" i="11"/>
  <c r="C11" i="11"/>
  <c r="D10" i="11"/>
  <c r="E10" i="11"/>
  <c r="F10" i="11"/>
  <c r="C10" i="11"/>
  <c r="C7" i="11"/>
  <c r="O16" i="10"/>
  <c r="O12" i="10"/>
  <c r="O13" i="10"/>
  <c r="O14" i="10"/>
  <c r="O15" i="10"/>
  <c r="D16" i="10"/>
  <c r="E16" i="10"/>
  <c r="F16" i="10"/>
  <c r="G16" i="10"/>
  <c r="H16" i="10"/>
  <c r="I16" i="10"/>
  <c r="J16" i="10"/>
  <c r="K16" i="10"/>
  <c r="L16" i="10"/>
  <c r="M16" i="10"/>
  <c r="N16" i="10"/>
  <c r="C16" i="10"/>
  <c r="D15" i="10"/>
  <c r="E15" i="10"/>
  <c r="F15" i="10"/>
  <c r="G15" i="10"/>
  <c r="H15" i="10"/>
  <c r="I15" i="10"/>
  <c r="J15" i="10"/>
  <c r="K15" i="10"/>
  <c r="L15" i="10"/>
  <c r="M15" i="10"/>
  <c r="N15" i="10"/>
  <c r="C15" i="10"/>
  <c r="D14" i="10"/>
  <c r="E14" i="10"/>
  <c r="F14" i="10"/>
  <c r="G14" i="10"/>
  <c r="H14" i="10"/>
  <c r="I14" i="10"/>
  <c r="J14" i="10"/>
  <c r="K14" i="10"/>
  <c r="L14" i="10"/>
  <c r="M14" i="10"/>
  <c r="N14" i="10"/>
  <c r="C14" i="10"/>
  <c r="H13" i="10"/>
  <c r="I13" i="10"/>
  <c r="J13" i="10"/>
  <c r="K13" i="10"/>
  <c r="L13" i="10"/>
  <c r="M13" i="10"/>
  <c r="N13" i="10"/>
  <c r="G13" i="10"/>
  <c r="E13" i="10"/>
  <c r="F13" i="10"/>
  <c r="C13" i="10"/>
  <c r="D13" i="10"/>
  <c r="F12" i="10"/>
  <c r="G12" i="10"/>
  <c r="H12" i="10" s="1"/>
  <c r="I12" i="10" s="1"/>
  <c r="J12" i="10" s="1"/>
  <c r="K12" i="10" s="1"/>
  <c r="L12" i="10" s="1"/>
  <c r="M12" i="10" s="1"/>
  <c r="N12" i="10" s="1"/>
  <c r="E12" i="10"/>
  <c r="D12" i="10"/>
  <c r="C12" i="10"/>
  <c r="D11" i="10"/>
  <c r="E11" i="10"/>
  <c r="F11" i="10"/>
  <c r="G11" i="10"/>
  <c r="H11" i="10"/>
  <c r="I11" i="10"/>
  <c r="J11" i="10"/>
  <c r="K11" i="10"/>
  <c r="L11" i="10"/>
  <c r="M11" i="10"/>
  <c r="N11" i="10"/>
  <c r="C11" i="10"/>
  <c r="C7" i="10"/>
  <c r="J8" i="9"/>
  <c r="J5" i="9"/>
  <c r="J4" i="9"/>
  <c r="G14" i="9"/>
  <c r="G12" i="9"/>
  <c r="G7" i="9"/>
  <c r="G6" i="9"/>
  <c r="G5" i="9"/>
  <c r="G4" i="9"/>
  <c r="G13" i="9"/>
  <c r="D6" i="9"/>
  <c r="D7" i="9"/>
  <c r="D8" i="9"/>
  <c r="D12" i="11" l="1"/>
  <c r="D15" i="11" s="1"/>
  <c r="C15" i="11"/>
  <c r="E12" i="11" l="1"/>
  <c r="E15" i="11" s="1"/>
  <c r="F12" i="11" l="1"/>
  <c r="F15" i="11" l="1"/>
</calcChain>
</file>

<file path=xl/sharedStrings.xml><?xml version="1.0" encoding="utf-8"?>
<sst xmlns="http://schemas.openxmlformats.org/spreadsheetml/2006/main" count="73" uniqueCount="59">
  <si>
    <t>Template for Insurance Agents &amp; Agencies</t>
  </si>
  <si>
    <t>Conversion &amp; Close Rate Calculator</t>
  </si>
  <si>
    <t>This worksheet includes:</t>
  </si>
  <si>
    <t>Dropoff Rate + Conversion Calculator</t>
  </si>
  <si>
    <t>Monthly Goal Setting</t>
  </si>
  <si>
    <t>Quarterly Goal Setting</t>
  </si>
  <si>
    <t>Deal Tracker</t>
  </si>
  <si>
    <t>Dropoff Rate Calculator</t>
  </si>
  <si>
    <t>Number</t>
  </si>
  <si>
    <t>Dropoff Rate</t>
  </si>
  <si>
    <t>All Leads/Prospects</t>
  </si>
  <si>
    <t>Qualified Leads</t>
  </si>
  <si>
    <t xml:space="preserve">Opportunities </t>
  </si>
  <si>
    <t>Closed Contracts</t>
  </si>
  <si>
    <t>Enter Your Monthly Recurring Revenue for this Period</t>
  </si>
  <si>
    <t>Conversion Metrics</t>
  </si>
  <si>
    <t>Lead Metrics</t>
  </si>
  <si>
    <t>Lead to Qualified Lead</t>
  </si>
  <si>
    <t>Lead to Opportunity</t>
  </si>
  <si>
    <t>Lead to Closed Sale</t>
  </si>
  <si>
    <t>MRR Per Lead</t>
  </si>
  <si>
    <t>Qualified Lead Metrics</t>
  </si>
  <si>
    <t>Qualified Lead to Opportunity</t>
  </si>
  <si>
    <t>Qualified Lead to Closed Sale</t>
  </si>
  <si>
    <t>MRR Per Qualified Lead</t>
  </si>
  <si>
    <t>Opportunity Metrics</t>
  </si>
  <si>
    <t>Opportunity to Closed Sale</t>
  </si>
  <si>
    <t>MRR Per Opportunity</t>
  </si>
  <si>
    <t>Deal Metrics</t>
  </si>
  <si>
    <t>MRR Per Sale</t>
  </si>
  <si>
    <t>New Leads in First Month</t>
  </si>
  <si>
    <t>New Leads in Last Month</t>
  </si>
  <si>
    <t>Number of Months</t>
  </si>
  <si>
    <t>Month Over Month Growth</t>
  </si>
  <si>
    <t>Quarter 1</t>
  </si>
  <si>
    <t>Quarter 2</t>
  </si>
  <si>
    <t>Quarter 3</t>
  </si>
  <si>
    <t>Quarter 4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</si>
  <si>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</si>
  <si>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</si>
  <si>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</si>
  <si>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</si>
  <si>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</si>
  <si>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</si>
  <si>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</si>
  <si>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</si>
  <si>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</si>
  <si>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</si>
  <si>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</si>
  <si>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</si>
  <si>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</si>
  <si>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Growth Goal</t>
  </si>
  <si>
    <t>Leads</t>
  </si>
  <si>
    <t>Opportunities</t>
  </si>
  <si>
    <t>Closed Sales</t>
  </si>
  <si>
    <t>Monthly Recurring Revenue</t>
  </si>
  <si>
    <t>New Leads in First Quarter</t>
  </si>
  <si>
    <t>New Leads in Last Quarter</t>
  </si>
  <si>
    <t>Number of Quarters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</si>
</sst>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76" formatCode="_(&quot;$&quot;* #,##0_);_(&quot;$&quot;* \(#,##0\);_(&quot;$&quot;* &quot;-&quot;??_);_(@_)"/>
  </numFmts>
  <fonts count="23" x14ac:knownFonts="1">
    <font>
      <sz val="11"/>
      <color theme="1"/>
      <name val="Calibri"/>
      <family val="2"/>
      <scheme val="minor"/>
    </font>
    <font>
      <b/>
      <sz val="18"/>
      <color theme="0"/>
      <name val="Avenir Next LT Pro"/>
      <family val="2"/>
    </font>
    <font>
      <sz val="14"/>
      <color theme="0"/>
      <name val="Avenir Next LT Pro"/>
      <family val="2"/>
    </font>
    <font>
      <b/>
      <sz val="22"/>
      <color theme="0"/>
      <name val="Avenir Next LT Pro"/>
      <family val="2"/>
    </font>
    <font>
      <sz val="16"/>
      <color theme="1"/>
      <name val="Calibri"/>
      <family val="2"/>
      <scheme val="minor"/>
    </font>
    <font>
      <i/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venir Next LT Pro"/>
      <family val="2"/>
    </font>
    <font>
      <b/>
      <sz val="14"/>
      <color theme="0"/>
      <name val="Avenir Next LT Pro"/>
      <family val="2"/>
    </font>
    <font>
      <b/>
      <sz val="12"/>
      <color theme="0"/>
      <name val="Avenir Next LT Pro"/>
      <family val="2"/>
    </font>
    <font>
      <b/>
      <sz val="11"/>
      <color rgb="FF1B7ABC"/>
      <name val="Avenir Next LT Pro"/>
      <family val="2"/>
    </font>
    <font>
      <b/>
      <sz val="24"/>
      <color theme="0"/>
      <name val="Avenir Next LT Pro"/>
      <family val="2"/>
    </font>
    <font>
      <sz val="24"/>
      <color theme="1"/>
      <name val="Calibri"/>
      <family val="2"/>
      <scheme val="minor"/>
    </font>
    <font>
      <i/>
      <sz val="20"/>
      <color theme="0"/>
      <name val="Calibri"/>
      <family val="2"/>
      <scheme val="minor"/>
    </font>
    <font>
      <b/>
      <sz val="14"/>
      <color rgb="FF1B7ABC"/>
      <name val="Avenir Next LT Pro"/>
      <family val="2"/>
    </font>
    <font>
      <sz val="12"/>
      <color theme="0"/>
      <name val="Avenir Next LT Pro"/>
      <family val="2"/>
    </font>
    <font>
      <b/>
      <sz val="11"/>
      <color theme="1"/>
      <name val="Avenir Next LT Pro"/>
      <family val="2"/>
    </font>
    <font>
      <b/>
      <sz val="22"/>
      <color rgb="FF1B7ABC"/>
      <name val="Avenir Next LT Pro"/>
      <family val="2"/>
    </font>
    <font>
      <b/>
      <sz val="11"/>
      <color rgb="FF081432"/>
      <name val="Avenir Next LT Pro"/>
      <family val="2"/>
    </font>
    <font>
      <sz val="8"/>
      <name val="Calibri"/>
      <family val="2"/>
      <scheme val="minor"/>
    </font>
    <font>
      <sz val="11"/>
      <color rgb="FF081432"/>
      <name val="Avenir Next LT Pro"/>
      <family val="2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B7ABC"/>
        <bgColor indexed="64"/>
      </patternFill>
    </fill>
    <fill>
      <patternFill patternType="solid">
        <fgColor rgb="FF08143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1B7ABC"/>
      </left>
      <right style="thin">
        <color rgb="FF1B7ABC"/>
      </right>
      <top style="thin">
        <color rgb="FF1B7ABC"/>
      </top>
      <bottom style="thin">
        <color rgb="FF1B7ABC"/>
      </bottom>
      <diagonal/>
    </border>
    <border>
      <left style="thin">
        <color rgb="FF1B7ABC"/>
      </left>
      <right/>
      <top style="thin">
        <color rgb="FF1B7ABC"/>
      </top>
      <bottom/>
      <diagonal/>
    </border>
    <border>
      <left style="thin">
        <color rgb="FF1B7ABC"/>
      </left>
      <right style="thin">
        <color rgb="FF1B7ABC"/>
      </right>
      <top/>
      <bottom style="thin">
        <color rgb="FF1B7ABC"/>
      </bottom>
      <diagonal/>
    </border>
    <border>
      <left/>
      <right style="thin">
        <color rgb="FF1B7ABC"/>
      </right>
      <top style="thin">
        <color rgb="FF1B7ABC"/>
      </top>
      <bottom style="thin">
        <color rgb="FF1B7ABC"/>
      </bottom>
      <diagonal/>
    </border>
    <border>
      <left style="thin">
        <color rgb="FF1B7ABC"/>
      </left>
      <right style="thin">
        <color theme="0"/>
      </right>
      <top style="thin">
        <color rgb="FF1B7ABC"/>
      </top>
      <bottom style="thin">
        <color rgb="FF1B7ABC"/>
      </bottom>
      <diagonal/>
    </border>
    <border>
      <left style="thin">
        <color theme="0"/>
      </left>
      <right style="thin">
        <color theme="0"/>
      </right>
      <top style="thin">
        <color rgb="FF1B7ABC"/>
      </top>
      <bottom style="thin">
        <color rgb="FF1B7ABC"/>
      </bottom>
      <diagonal/>
    </border>
    <border>
      <left style="thin">
        <color theme="0"/>
      </left>
      <right style="thin">
        <color rgb="FF1B7ABC"/>
      </right>
      <top style="thin">
        <color rgb="FF1B7ABC"/>
      </top>
      <bottom style="thin">
        <color rgb="FF1B7ABC"/>
      </bottom>
      <diagonal/>
    </border>
    <border>
      <left style="thin">
        <color rgb="FF1B7ABC"/>
      </left>
      <right/>
      <top style="thin">
        <color rgb="FF1B7ABC"/>
      </top>
      <bottom style="thin">
        <color rgb="FF1B7ABC"/>
      </bottom>
      <diagonal/>
    </border>
    <border>
      <left/>
      <right/>
      <top style="thin">
        <color rgb="FF1B7ABC"/>
      </top>
      <bottom style="thin">
        <color rgb="FF1B7ABC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1B7ABC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 applyAlignment="1">
      <alignment vertical="top" wrapText="1"/>
    </xf>
    <xf numFmtId="0" fontId="5" fillId="2" borderId="0" xfId="0" applyFont="1" applyFill="1" applyAlignment="1"/>
    <xf numFmtId="0" fontId="4" fillId="2" borderId="0" xfId="0" applyFont="1" applyFill="1" applyAlignment="1"/>
    <xf numFmtId="0" fontId="6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9" fontId="11" fillId="0" borderId="5" xfId="2" applyFont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44" fontId="11" fillId="0" borderId="5" xfId="1" applyFont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9" fontId="19" fillId="4" borderId="2" xfId="2" applyFont="1" applyFill="1" applyBorder="1" applyAlignment="1">
      <alignment horizontal="center" vertical="center"/>
    </xf>
    <xf numFmtId="44" fontId="19" fillId="4" borderId="2" xfId="1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5" borderId="1" xfId="0" applyFill="1" applyBorder="1"/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9" fontId="21" fillId="0" borderId="2" xfId="0" applyNumberFormat="1" applyFont="1" applyBorder="1" applyAlignment="1">
      <alignment horizontal="center" vertical="center"/>
    </xf>
    <xf numFmtId="9" fontId="8" fillId="3" borderId="4" xfId="2" applyFont="1" applyFill="1" applyBorder="1" applyAlignment="1">
      <alignment horizontal="center" vertical="center"/>
    </xf>
    <xf numFmtId="1" fontId="21" fillId="0" borderId="2" xfId="0" applyNumberFormat="1" applyFont="1" applyBorder="1" applyAlignment="1">
      <alignment horizontal="center" vertical="center"/>
    </xf>
    <xf numFmtId="176" fontId="10" fillId="4" borderId="2" xfId="1" applyNumberFormat="1" applyFont="1" applyFill="1" applyBorder="1" applyAlignment="1">
      <alignment horizontal="center" vertical="center"/>
    </xf>
    <xf numFmtId="9" fontId="10" fillId="2" borderId="11" xfId="0" applyNumberFormat="1" applyFont="1" applyFill="1" applyBorder="1" applyAlignment="1">
      <alignment horizontal="center" vertical="center"/>
    </xf>
    <xf numFmtId="1" fontId="10" fillId="2" borderId="11" xfId="0" applyNumberFormat="1" applyFont="1" applyFill="1" applyBorder="1" applyAlignment="1">
      <alignment horizontal="center" vertical="center"/>
    </xf>
    <xf numFmtId="1" fontId="10" fillId="0" borderId="12" xfId="0" applyNumberFormat="1" applyFont="1" applyFill="1" applyBorder="1" applyAlignment="1">
      <alignment horizontal="center" vertical="center"/>
    </xf>
    <xf numFmtId="0" fontId="22" fillId="0" borderId="3" xfId="0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81432"/>
      <color rgb="FF1B7A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8</xdr:row>
      <xdr:rowOff>132847</xdr:rowOff>
    </xdr:from>
    <xdr:to>
      <xdr:col>7</xdr:col>
      <xdr:colOff>343589</xdr:colOff>
      <xdr:row>12</xdr:row>
      <xdr:rowOff>285750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A20565-87CA-913D-1DFA-2ECAFA807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856872"/>
          <a:ext cx="4153589" cy="1010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48BB2-0400-4216-8AB4-0E2054AE48B5}">
  <dimension ref="A1:T31"/>
  <sheetViews>
    <sheetView workbookViewId="0">
      <selection activeCell="B18" sqref="B18:G18"/>
    </sheetView>
  </sheetViews>
  <sheetFormatPr defaultColWidth="9.28515625" defaultRowHeight="15" x14ac:dyDescent="0.25"/>
  <cols>
    <col min="2" max="2" width="7.28515625" customWidth="1"/>
    <col min="7" max="7" width="9.7109375" customWidth="1"/>
    <col min="14" max="14" width="25" customWidth="1"/>
  </cols>
  <sheetData>
    <row r="1" spans="1:20" x14ac:dyDescent="0.25">
      <c r="A1" s="2"/>
      <c r="B1" s="2"/>
      <c r="C1" s="2"/>
      <c r="D1" s="2"/>
      <c r="E1" s="2"/>
      <c r="F1" s="2"/>
      <c r="G1" s="2"/>
      <c r="H1" s="2"/>
    </row>
    <row r="2" spans="1:20" x14ac:dyDescent="0.25">
      <c r="A2" s="2"/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customHeight="1" x14ac:dyDescent="0.25">
      <c r="A3" s="2"/>
      <c r="B3" s="2"/>
      <c r="C3" s="2"/>
      <c r="D3" s="2"/>
      <c r="E3" s="2"/>
      <c r="F3" s="2"/>
      <c r="G3" s="2"/>
      <c r="H3" s="2"/>
      <c r="I3" s="1"/>
      <c r="J3" s="14"/>
      <c r="K3" s="15"/>
      <c r="L3" s="15"/>
      <c r="M3" s="15"/>
      <c r="N3" s="15"/>
      <c r="O3" s="15"/>
      <c r="P3" s="15"/>
      <c r="Q3" s="15"/>
      <c r="R3" s="15"/>
      <c r="S3" s="15"/>
      <c r="T3" s="1"/>
    </row>
    <row r="4" spans="1:20" x14ac:dyDescent="0.25">
      <c r="A4" s="2"/>
      <c r="B4" s="2"/>
      <c r="C4" s="2"/>
      <c r="D4" s="2"/>
      <c r="E4" s="2"/>
      <c r="F4" s="2"/>
      <c r="G4" s="2"/>
      <c r="H4" s="2"/>
      <c r="I4" s="1"/>
      <c r="J4" s="15"/>
      <c r="K4" s="15"/>
      <c r="L4" s="15"/>
      <c r="M4" s="15"/>
      <c r="N4" s="15"/>
      <c r="O4" s="15"/>
      <c r="P4" s="15"/>
      <c r="Q4" s="15"/>
      <c r="R4" s="15"/>
      <c r="S4" s="15"/>
      <c r="T4" s="1"/>
    </row>
    <row r="5" spans="1:20" ht="21" customHeight="1" x14ac:dyDescent="0.35">
      <c r="A5" s="2"/>
      <c r="B5" s="2"/>
      <c r="C5" s="2"/>
      <c r="D5" s="2"/>
      <c r="E5" s="2"/>
      <c r="F5" s="2"/>
      <c r="G5" s="2"/>
      <c r="H5" s="2"/>
      <c r="I5" s="1"/>
      <c r="J5" s="13"/>
      <c r="K5" s="13"/>
      <c r="L5" s="13"/>
      <c r="M5" s="13"/>
      <c r="N5" s="13"/>
      <c r="O5" s="11"/>
      <c r="P5" s="11"/>
      <c r="Q5" s="11"/>
      <c r="R5" s="11"/>
      <c r="S5" s="5"/>
      <c r="T5" s="1"/>
    </row>
    <row r="6" spans="1:20" ht="15" customHeight="1" x14ac:dyDescent="0.35">
      <c r="A6" s="2"/>
      <c r="B6" s="2"/>
      <c r="C6" s="2"/>
      <c r="D6" s="2"/>
      <c r="E6" s="2"/>
      <c r="F6" s="2"/>
      <c r="G6" s="2"/>
      <c r="H6" s="2"/>
      <c r="I6" s="1"/>
      <c r="J6" s="11"/>
      <c r="K6" s="11"/>
      <c r="L6" s="11"/>
      <c r="M6" s="11"/>
      <c r="N6" s="11"/>
      <c r="O6" s="11"/>
      <c r="P6" s="11"/>
      <c r="Q6" s="11"/>
      <c r="R6" s="11"/>
      <c r="S6" s="6"/>
      <c r="T6" s="1"/>
    </row>
    <row r="7" spans="1:20" ht="24.75" customHeight="1" x14ac:dyDescent="0.35">
      <c r="A7" s="2"/>
      <c r="B7" s="2"/>
      <c r="C7" s="2"/>
      <c r="D7" s="2"/>
      <c r="E7" s="2"/>
      <c r="F7" s="2"/>
      <c r="G7" s="2"/>
      <c r="H7" s="2"/>
      <c r="I7" s="1"/>
      <c r="J7" s="11"/>
      <c r="K7" s="11"/>
      <c r="L7" s="11"/>
      <c r="M7" s="11"/>
      <c r="N7" s="11"/>
      <c r="O7" s="11"/>
      <c r="P7" s="11"/>
      <c r="Q7" s="11"/>
      <c r="R7" s="11"/>
      <c r="S7" s="6"/>
      <c r="T7" s="1"/>
    </row>
    <row r="8" spans="1:20" ht="15" customHeight="1" x14ac:dyDescent="0.35">
      <c r="A8" s="2"/>
      <c r="B8" s="2"/>
      <c r="C8" s="2"/>
      <c r="D8" s="2"/>
      <c r="E8" s="2"/>
      <c r="F8" s="2"/>
      <c r="G8" s="2"/>
      <c r="H8" s="2"/>
      <c r="I8" s="1"/>
      <c r="J8" s="11"/>
      <c r="K8" s="11"/>
      <c r="L8" s="11"/>
      <c r="M8" s="11"/>
      <c r="N8" s="11"/>
      <c r="O8" s="6"/>
      <c r="P8" s="6"/>
      <c r="Q8" s="6"/>
      <c r="R8" s="6"/>
      <c r="S8" s="6"/>
      <c r="T8" s="1"/>
    </row>
    <row r="9" spans="1:20" ht="15" customHeight="1" x14ac:dyDescent="0.25">
      <c r="A9" s="2"/>
      <c r="B9" s="2"/>
      <c r="C9" s="2"/>
      <c r="D9" s="2"/>
      <c r="E9" s="2"/>
      <c r="F9" s="2"/>
      <c r="G9" s="2"/>
      <c r="H9" s="2"/>
      <c r="I9" s="1"/>
      <c r="J9" s="12"/>
      <c r="K9" s="12"/>
      <c r="L9" s="12"/>
      <c r="M9" s="12"/>
      <c r="N9" s="12"/>
      <c r="O9" s="12"/>
      <c r="P9" s="12"/>
      <c r="Q9" s="12"/>
      <c r="R9" s="12"/>
      <c r="S9" s="6"/>
      <c r="T9" s="1"/>
    </row>
    <row r="10" spans="1:20" ht="15" customHeight="1" x14ac:dyDescent="0.25">
      <c r="A10" s="2"/>
      <c r="B10" s="2"/>
      <c r="C10" s="2"/>
      <c r="D10" s="2"/>
      <c r="E10" s="2"/>
      <c r="F10" s="2"/>
      <c r="G10" s="2"/>
      <c r="H10" s="2"/>
      <c r="I10" s="1"/>
      <c r="J10" s="16" t="s">
        <v>2</v>
      </c>
      <c r="K10" s="17"/>
      <c r="L10" s="17"/>
      <c r="M10" s="17"/>
      <c r="N10" s="17"/>
      <c r="O10" s="17"/>
      <c r="P10" s="17"/>
      <c r="Q10" s="17"/>
      <c r="R10" s="17"/>
      <c r="S10" s="17"/>
      <c r="T10" s="1"/>
    </row>
    <row r="11" spans="1:20" ht="15.75" customHeight="1" x14ac:dyDescent="0.25">
      <c r="A11" s="2"/>
      <c r="B11" s="2"/>
      <c r="C11" s="2"/>
      <c r="D11" s="2"/>
      <c r="E11" s="2"/>
      <c r="F11" s="2"/>
      <c r="G11" s="2"/>
      <c r="H11" s="2"/>
      <c r="I11" s="1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"/>
    </row>
    <row r="12" spans="1:20" ht="21.75" customHeight="1" x14ac:dyDescent="0.35">
      <c r="A12" s="2"/>
      <c r="B12" s="2"/>
      <c r="C12" s="2"/>
      <c r="D12" s="2"/>
      <c r="E12" s="2"/>
      <c r="F12" s="2"/>
      <c r="G12" s="2"/>
      <c r="H12" s="2"/>
      <c r="I12" s="1"/>
      <c r="J12" s="18" t="s">
        <v>3</v>
      </c>
      <c r="K12" s="18"/>
      <c r="L12" s="18"/>
      <c r="M12" s="18"/>
      <c r="N12" s="18"/>
      <c r="O12" s="11"/>
      <c r="P12" s="11"/>
      <c r="Q12" s="11"/>
      <c r="R12" s="11"/>
      <c r="S12" s="5"/>
      <c r="T12" s="1"/>
    </row>
    <row r="13" spans="1:20" ht="30.75" customHeight="1" x14ac:dyDescent="0.35">
      <c r="A13" s="2"/>
      <c r="B13" s="2"/>
      <c r="C13" s="2"/>
      <c r="D13" s="2"/>
      <c r="E13" s="2"/>
      <c r="F13" s="2"/>
      <c r="G13" s="2"/>
      <c r="H13" s="2"/>
      <c r="I13" s="1"/>
      <c r="J13" s="18" t="s">
        <v>4</v>
      </c>
      <c r="K13" s="18"/>
      <c r="L13" s="18"/>
      <c r="M13" s="18"/>
      <c r="N13" s="18"/>
      <c r="O13" s="11"/>
      <c r="P13" s="11"/>
      <c r="Q13" s="11"/>
      <c r="R13" s="11"/>
      <c r="S13" s="6"/>
      <c r="T13" s="1"/>
    </row>
    <row r="14" spans="1:20" ht="30.75" customHeight="1" x14ac:dyDescent="0.35">
      <c r="A14" s="2"/>
      <c r="B14" s="8" t="s">
        <v>1</v>
      </c>
      <c r="C14" s="8"/>
      <c r="D14" s="8"/>
      <c r="E14" s="8"/>
      <c r="F14" s="8"/>
      <c r="G14" s="8"/>
      <c r="H14" s="2"/>
      <c r="I14" s="1"/>
      <c r="J14" s="18" t="s">
        <v>5</v>
      </c>
      <c r="K14" s="18"/>
      <c r="L14" s="18"/>
      <c r="M14" s="18"/>
      <c r="N14" s="18"/>
      <c r="O14" s="11"/>
      <c r="P14" s="11"/>
      <c r="Q14" s="11"/>
      <c r="R14" s="11"/>
      <c r="S14" s="6"/>
      <c r="T14" s="1"/>
    </row>
    <row r="15" spans="1:20" ht="30.75" customHeight="1" x14ac:dyDescent="0.25">
      <c r="A15" s="2"/>
      <c r="B15" s="8"/>
      <c r="C15" s="8"/>
      <c r="D15" s="8"/>
      <c r="E15" s="8"/>
      <c r="F15" s="8"/>
      <c r="G15" s="8"/>
      <c r="H15" s="2"/>
      <c r="I15" s="1"/>
      <c r="J15" s="18" t="s">
        <v>6</v>
      </c>
      <c r="K15" s="18"/>
      <c r="L15" s="18"/>
      <c r="M15" s="18"/>
      <c r="N15" s="18"/>
      <c r="O15" s="6"/>
      <c r="P15" s="6"/>
      <c r="Q15" s="6"/>
      <c r="R15" s="6"/>
      <c r="S15" s="6"/>
      <c r="T15" s="1"/>
    </row>
    <row r="16" spans="1:20" ht="6.75" customHeight="1" x14ac:dyDescent="0.25">
      <c r="A16" s="2"/>
      <c r="B16" s="8"/>
      <c r="C16" s="8"/>
      <c r="D16" s="8"/>
      <c r="E16" s="8"/>
      <c r="F16" s="8"/>
      <c r="G16" s="8"/>
      <c r="H16" s="2"/>
      <c r="I16" s="1"/>
      <c r="J16" s="6"/>
      <c r="K16" s="6"/>
      <c r="L16" s="6"/>
      <c r="M16" s="6"/>
      <c r="N16" s="6"/>
      <c r="O16" s="6"/>
      <c r="P16" s="6"/>
      <c r="Q16" s="6"/>
      <c r="R16" s="6"/>
      <c r="S16" s="6"/>
      <c r="T16" s="1"/>
    </row>
    <row r="17" spans="1:20" ht="7.5" customHeight="1" x14ac:dyDescent="0.25">
      <c r="A17" s="2"/>
      <c r="B17" s="3"/>
      <c r="C17" s="3"/>
      <c r="D17" s="3"/>
      <c r="E17" s="3"/>
      <c r="F17" s="3"/>
      <c r="G17" s="3"/>
      <c r="H17" s="2"/>
      <c r="I17" s="1"/>
      <c r="J17" s="6"/>
      <c r="K17" s="6"/>
      <c r="L17" s="6"/>
      <c r="M17" s="6"/>
      <c r="N17" s="6"/>
      <c r="O17" s="6"/>
      <c r="P17" s="6"/>
      <c r="Q17" s="6"/>
      <c r="R17" s="6"/>
      <c r="S17" s="6"/>
      <c r="T17" s="1"/>
    </row>
    <row r="18" spans="1:20" ht="36" customHeight="1" x14ac:dyDescent="0.25">
      <c r="A18" s="2"/>
      <c r="B18" s="10" t="s">
        <v>0</v>
      </c>
      <c r="C18" s="9"/>
      <c r="D18" s="9"/>
      <c r="E18" s="9"/>
      <c r="F18" s="9"/>
      <c r="G18" s="9"/>
      <c r="H18" s="2"/>
      <c r="I18" s="1"/>
      <c r="J18" s="6"/>
      <c r="K18" s="6"/>
      <c r="L18" s="6"/>
      <c r="M18" s="6"/>
      <c r="N18" s="6"/>
      <c r="O18" s="6"/>
      <c r="P18" s="6"/>
      <c r="Q18" s="6"/>
      <c r="R18" s="6"/>
      <c r="S18" s="6"/>
      <c r="T18" s="1"/>
    </row>
    <row r="19" spans="1:20" ht="21" customHeight="1" x14ac:dyDescent="0.35">
      <c r="A19" s="2"/>
      <c r="B19" s="3"/>
      <c r="C19" s="3"/>
      <c r="D19" s="3"/>
      <c r="E19" s="3"/>
      <c r="F19" s="3"/>
      <c r="G19" s="3"/>
      <c r="H19" s="2"/>
      <c r="I19" s="1"/>
      <c r="J19" s="4"/>
      <c r="K19" s="5"/>
      <c r="L19" s="5"/>
      <c r="M19" s="5"/>
      <c r="N19" s="5"/>
      <c r="O19" s="5"/>
      <c r="P19" s="5"/>
      <c r="Q19" s="5"/>
      <c r="R19" s="5"/>
      <c r="S19" s="5"/>
      <c r="T19" s="1"/>
    </row>
    <row r="20" spans="1:20" ht="15" customHeight="1" x14ac:dyDescent="0.25">
      <c r="A20" s="2"/>
      <c r="B20" s="3"/>
      <c r="C20" s="3"/>
      <c r="D20" s="3"/>
      <c r="E20" s="3"/>
      <c r="F20" s="3"/>
      <c r="G20" s="3"/>
      <c r="H20" s="2"/>
      <c r="I20" s="1"/>
      <c r="J20" s="6"/>
      <c r="K20" s="6"/>
      <c r="L20" s="6"/>
      <c r="M20" s="6"/>
      <c r="N20" s="6"/>
      <c r="O20" s="6"/>
      <c r="P20" s="6"/>
      <c r="Q20" s="6"/>
      <c r="R20" s="6"/>
      <c r="S20" s="6"/>
      <c r="T20" s="1"/>
    </row>
    <row r="21" spans="1:20" ht="15" customHeight="1" x14ac:dyDescent="0.25">
      <c r="A21" s="2"/>
      <c r="B21" s="2"/>
      <c r="C21" s="2"/>
      <c r="D21" s="2"/>
      <c r="E21" s="2"/>
      <c r="F21" s="2"/>
      <c r="G21" s="2"/>
      <c r="H21" s="2"/>
      <c r="I21" s="1"/>
      <c r="J21" s="6"/>
      <c r="K21" s="6"/>
      <c r="L21" s="6"/>
      <c r="M21" s="6"/>
      <c r="N21" s="6"/>
      <c r="O21" s="6"/>
      <c r="P21" s="6"/>
      <c r="Q21" s="6"/>
      <c r="R21" s="6"/>
      <c r="S21" s="6"/>
      <c r="T21" s="1"/>
    </row>
    <row r="22" spans="1:20" ht="15" customHeight="1" x14ac:dyDescent="0.25">
      <c r="A22" s="2"/>
      <c r="B22" s="2"/>
      <c r="C22" s="2"/>
      <c r="D22" s="2"/>
      <c r="E22" s="2"/>
      <c r="F22" s="2"/>
      <c r="G22" s="2"/>
      <c r="H22" s="2"/>
      <c r="I22" s="1"/>
      <c r="J22" s="6"/>
      <c r="K22" s="6"/>
      <c r="L22" s="6"/>
      <c r="M22" s="6"/>
      <c r="N22" s="6"/>
      <c r="O22" s="6"/>
      <c r="P22" s="6"/>
      <c r="Q22" s="6"/>
      <c r="R22" s="6"/>
      <c r="S22" s="6"/>
      <c r="T22" s="1"/>
    </row>
    <row r="23" spans="1:20" ht="15" customHeight="1" x14ac:dyDescent="0.25">
      <c r="A23" s="2"/>
      <c r="B23" s="2"/>
      <c r="C23" s="2"/>
      <c r="D23" s="2"/>
      <c r="E23" s="2"/>
      <c r="F23" s="2"/>
      <c r="G23" s="2"/>
      <c r="H23" s="2"/>
      <c r="I23" s="1"/>
      <c r="J23" s="6"/>
      <c r="K23" s="6"/>
      <c r="L23" s="6"/>
      <c r="M23" s="6"/>
      <c r="N23" s="6"/>
      <c r="O23" s="6"/>
      <c r="P23" s="6"/>
      <c r="Q23" s="6"/>
      <c r="R23" s="6"/>
      <c r="S23" s="6"/>
      <c r="T23" s="1"/>
    </row>
    <row r="24" spans="1:20" ht="12" customHeight="1" x14ac:dyDescent="0.25">
      <c r="A24" s="2"/>
      <c r="B24" s="2"/>
      <c r="C24" s="2"/>
      <c r="D24" s="2"/>
      <c r="E24" s="2"/>
      <c r="F24" s="2"/>
      <c r="G24" s="2"/>
      <c r="H24" s="2"/>
      <c r="I24" s="1"/>
      <c r="J24" s="6"/>
      <c r="K24" s="6"/>
      <c r="L24" s="6"/>
      <c r="M24" s="6"/>
      <c r="N24" s="6"/>
      <c r="O24" s="6"/>
      <c r="P24" s="6"/>
      <c r="Q24" s="6"/>
      <c r="R24" s="6"/>
      <c r="S24" s="6"/>
      <c r="T24" s="1"/>
    </row>
    <row r="25" spans="1:20" ht="6.75" customHeight="1" x14ac:dyDescent="0.25">
      <c r="A25" s="2"/>
      <c r="B25" s="2"/>
      <c r="C25" s="2"/>
      <c r="D25" s="2"/>
      <c r="E25" s="2"/>
      <c r="F25" s="2"/>
      <c r="G25" s="2"/>
      <c r="H25" s="2"/>
      <c r="I25" s="1"/>
      <c r="J25" s="6"/>
      <c r="K25" s="6"/>
      <c r="L25" s="6"/>
      <c r="M25" s="6"/>
      <c r="N25" s="6"/>
      <c r="O25" s="6"/>
      <c r="P25" s="6"/>
      <c r="Q25" s="6"/>
      <c r="R25" s="6"/>
      <c r="S25" s="6"/>
      <c r="T25" s="1"/>
    </row>
    <row r="26" spans="1:20" x14ac:dyDescent="0.25">
      <c r="A26" s="2"/>
      <c r="B26" s="2"/>
      <c r="C26" s="2"/>
      <c r="D26" s="2"/>
      <c r="E26" s="2"/>
      <c r="F26" s="2"/>
      <c r="G26" s="2"/>
      <c r="H26" s="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25">
      <c r="A27" s="2"/>
      <c r="B27" s="2"/>
      <c r="C27" s="2"/>
      <c r="D27" s="2"/>
      <c r="E27" s="2"/>
      <c r="F27" s="2"/>
      <c r="G27" s="2"/>
      <c r="H27" s="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25">
      <c r="A28" s="2"/>
      <c r="B28" s="2"/>
      <c r="C28" s="2"/>
      <c r="D28" s="2"/>
      <c r="E28" s="2"/>
      <c r="F28" s="2"/>
      <c r="G28" s="2"/>
      <c r="H28" s="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5">
      <c r="A29" s="2"/>
      <c r="B29" s="2"/>
      <c r="C29" s="2"/>
      <c r="D29" s="2"/>
      <c r="E29" s="2"/>
      <c r="F29" s="2"/>
      <c r="G29" s="2"/>
      <c r="H29" s="2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25">
      <c r="A30" s="2"/>
      <c r="B30" s="2"/>
      <c r="C30" s="2"/>
      <c r="D30" s="2"/>
      <c r="E30" s="2"/>
      <c r="F30" s="2"/>
      <c r="G30" s="2"/>
      <c r="H30" s="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25">
      <c r="A31" s="2"/>
      <c r="B31" s="2"/>
      <c r="C31" s="2"/>
      <c r="D31" s="2"/>
      <c r="E31" s="2"/>
      <c r="F31" s="2"/>
      <c r="G31" s="2"/>
      <c r="H31" s="2"/>
    </row>
  </sheetData>
  <mergeCells count="7">
    <mergeCell ref="B14:G16"/>
    <mergeCell ref="B18:G18"/>
    <mergeCell ref="J10:S11"/>
    <mergeCell ref="J12:N12"/>
    <mergeCell ref="J13:N13"/>
    <mergeCell ref="J14:N14"/>
    <mergeCell ref="J15:N15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26594-61CE-4F11-B00A-6C46D4F09B48}">
  <dimension ref="B2:J16"/>
  <sheetViews>
    <sheetView workbookViewId="0">
      <selection activeCell="G4" sqref="G4"/>
    </sheetView>
  </sheetViews>
  <sheetFormatPr defaultRowHeight="15" x14ac:dyDescent="0.25"/>
  <cols>
    <col min="1" max="1" width="2.28515625" customWidth="1"/>
    <col min="2" max="2" width="33.42578125" customWidth="1"/>
    <col min="3" max="3" width="25.42578125" customWidth="1"/>
    <col min="4" max="4" width="17.85546875" customWidth="1"/>
    <col min="6" max="6" width="34.7109375" customWidth="1"/>
    <col min="7" max="7" width="20.140625" customWidth="1"/>
    <col min="9" max="9" width="35.140625" customWidth="1"/>
    <col min="10" max="10" width="20.140625" customWidth="1"/>
  </cols>
  <sheetData>
    <row r="2" spans="2:10" ht="45" customHeight="1" x14ac:dyDescent="0.25">
      <c r="B2" s="28" t="s">
        <v>7</v>
      </c>
      <c r="C2" s="28"/>
      <c r="D2" s="28"/>
      <c r="F2" s="28" t="s">
        <v>15</v>
      </c>
      <c r="G2" s="28"/>
      <c r="H2" s="28"/>
      <c r="I2" s="28"/>
      <c r="J2" s="28"/>
    </row>
    <row r="3" spans="2:10" ht="24" customHeight="1" x14ac:dyDescent="0.25">
      <c r="F3" s="7" t="s">
        <v>16</v>
      </c>
      <c r="I3" s="7" t="s">
        <v>25</v>
      </c>
    </row>
    <row r="4" spans="2:10" ht="21" customHeight="1" x14ac:dyDescent="0.25">
      <c r="C4" s="24" t="s">
        <v>8</v>
      </c>
      <c r="D4" s="24" t="s">
        <v>9</v>
      </c>
      <c r="F4" s="24" t="s">
        <v>17</v>
      </c>
      <c r="G4" s="25">
        <f>C6/$C$5</f>
        <v>0.5</v>
      </c>
      <c r="I4" s="24" t="s">
        <v>26</v>
      </c>
      <c r="J4" s="25">
        <f>C8/C7</f>
        <v>0.7</v>
      </c>
    </row>
    <row r="5" spans="2:10" ht="24.95" customHeight="1" x14ac:dyDescent="0.25">
      <c r="B5" s="24" t="s">
        <v>10</v>
      </c>
      <c r="C5" s="19">
        <v>300</v>
      </c>
      <c r="D5" s="21"/>
      <c r="F5" s="24" t="s">
        <v>18</v>
      </c>
      <c r="G5" s="25">
        <f>C7/$C$5</f>
        <v>0.33333333333333331</v>
      </c>
      <c r="I5" s="27" t="s">
        <v>27</v>
      </c>
      <c r="J5" s="26">
        <f>D10/C7</f>
        <v>100</v>
      </c>
    </row>
    <row r="6" spans="2:10" ht="24.95" customHeight="1" x14ac:dyDescent="0.25">
      <c r="B6" s="24" t="s">
        <v>11</v>
      </c>
      <c r="C6" s="19">
        <v>150</v>
      </c>
      <c r="D6" s="21">
        <f t="shared" ref="D6:D8" si="0">1-(C6/C5)</f>
        <v>0.5</v>
      </c>
      <c r="F6" s="24" t="s">
        <v>19</v>
      </c>
      <c r="G6" s="25">
        <f>C8/$C$5</f>
        <v>0.23333333333333334</v>
      </c>
    </row>
    <row r="7" spans="2:10" ht="24.95" customHeight="1" x14ac:dyDescent="0.25">
      <c r="B7" s="24" t="s">
        <v>12</v>
      </c>
      <c r="C7" s="20">
        <v>100</v>
      </c>
      <c r="D7" s="21">
        <f t="shared" si="0"/>
        <v>0.33333333333333337</v>
      </c>
      <c r="F7" s="27" t="s">
        <v>20</v>
      </c>
      <c r="G7" s="26">
        <f>D10/C5</f>
        <v>33.333333333333336</v>
      </c>
      <c r="I7" s="7" t="s">
        <v>28</v>
      </c>
    </row>
    <row r="8" spans="2:10" ht="24.95" customHeight="1" x14ac:dyDescent="0.25">
      <c r="B8" s="24" t="s">
        <v>13</v>
      </c>
      <c r="C8" s="20">
        <v>70</v>
      </c>
      <c r="D8" s="21">
        <f t="shared" si="0"/>
        <v>0.30000000000000004</v>
      </c>
      <c r="I8" s="27" t="s">
        <v>29</v>
      </c>
      <c r="J8" s="26">
        <f>D10/C8</f>
        <v>142.85714285714286</v>
      </c>
    </row>
    <row r="9" spans="2:10" ht="9" customHeight="1" x14ac:dyDescent="0.25"/>
    <row r="10" spans="2:10" ht="15.75" x14ac:dyDescent="0.25">
      <c r="B10" s="22" t="s">
        <v>14</v>
      </c>
      <c r="C10" s="22"/>
      <c r="D10" s="23">
        <v>10000</v>
      </c>
    </row>
    <row r="11" spans="2:10" ht="26.25" customHeight="1" x14ac:dyDescent="0.25">
      <c r="F11" s="7" t="s">
        <v>21</v>
      </c>
    </row>
    <row r="12" spans="2:10" ht="24.95" customHeight="1" x14ac:dyDescent="0.25">
      <c r="F12" s="24" t="s">
        <v>22</v>
      </c>
      <c r="G12" s="25">
        <f>C7/$C$6</f>
        <v>0.66666666666666663</v>
      </c>
    </row>
    <row r="13" spans="2:10" ht="24.95" customHeight="1" x14ac:dyDescent="0.25">
      <c r="F13" s="24" t="s">
        <v>23</v>
      </c>
      <c r="G13" s="25">
        <f>C8/$C$6</f>
        <v>0.46666666666666667</v>
      </c>
    </row>
    <row r="14" spans="2:10" ht="24.95" customHeight="1" x14ac:dyDescent="0.25">
      <c r="F14" s="27" t="s">
        <v>24</v>
      </c>
      <c r="G14" s="26">
        <f>D10/C6</f>
        <v>66.666666666666671</v>
      </c>
    </row>
    <row r="15" spans="2:10" ht="24.95" customHeight="1" x14ac:dyDescent="0.25"/>
    <row r="16" spans="2:10" ht="24.95" customHeight="1" x14ac:dyDescent="0.25"/>
  </sheetData>
  <mergeCells count="3">
    <mergeCell ref="B10:C10"/>
    <mergeCell ref="F2:J2"/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60B78-9BE4-46B1-BA60-B1671BB9BFDC}">
  <dimension ref="B2:Q17"/>
  <sheetViews>
    <sheetView workbookViewId="0">
      <selection activeCell="O17" sqref="O17"/>
    </sheetView>
  </sheetViews>
  <sheetFormatPr defaultRowHeight="15" x14ac:dyDescent="0.25"/>
  <cols>
    <col min="1" max="1" width="2.28515625" customWidth="1"/>
    <col min="2" max="2" width="36.42578125" customWidth="1"/>
    <col min="3" max="15" width="16.7109375" customWidth="1"/>
  </cols>
  <sheetData>
    <row r="2" spans="2:17" ht="45" customHeight="1" x14ac:dyDescent="0.25">
      <c r="B2" s="28" t="s">
        <v>4</v>
      </c>
      <c r="C2" s="28"/>
      <c r="D2" s="28"/>
    </row>
    <row r="3" spans="2:17" ht="14.25" customHeight="1" x14ac:dyDescent="0.25"/>
    <row r="4" spans="2:17" ht="24.95" customHeight="1" x14ac:dyDescent="0.25">
      <c r="B4" s="24" t="s">
        <v>30</v>
      </c>
      <c r="C4" s="19">
        <v>400</v>
      </c>
    </row>
    <row r="5" spans="2:17" ht="24.95" customHeight="1" x14ac:dyDescent="0.25">
      <c r="B5" s="24" t="s">
        <v>31</v>
      </c>
      <c r="C5" s="19">
        <v>750</v>
      </c>
    </row>
    <row r="6" spans="2:17" ht="24.95" customHeight="1" x14ac:dyDescent="0.25">
      <c r="B6" s="24" t="s">
        <v>32</v>
      </c>
      <c r="C6" s="20">
        <v>12</v>
      </c>
    </row>
    <row r="7" spans="2:17" ht="24.95" customHeight="1" x14ac:dyDescent="0.25">
      <c r="B7" s="24" t="s">
        <v>33</v>
      </c>
      <c r="C7" s="40">
        <f>((C5/C4)^(1/(C6-1)))-1</f>
        <v>5.8810641411554121E-2</v>
      </c>
    </row>
    <row r="8" spans="2:17" ht="21.75" customHeight="1" x14ac:dyDescent="0.25"/>
    <row r="9" spans="2:17" ht="24.95" customHeight="1" x14ac:dyDescent="0.25">
      <c r="B9" s="29"/>
      <c r="C9" s="30" t="s">
        <v>34</v>
      </c>
      <c r="D9" s="31"/>
      <c r="E9" s="32"/>
      <c r="F9" s="30" t="s">
        <v>35</v>
      </c>
      <c r="G9" s="31"/>
      <c r="H9" s="32"/>
      <c r="I9" s="30" t="s">
        <v>36</v>
      </c>
      <c r="J9" s="31"/>
      <c r="K9" s="32"/>
      <c r="L9" s="34" t="s">
        <v>37</v>
      </c>
      <c r="M9" s="35"/>
      <c r="N9" s="35"/>
      <c r="O9" s="37" t="s">
        <v>50</v>
      </c>
      <c r="P9" s="36"/>
      <c r="Q9" s="36"/>
    </row>
    <row r="10" spans="2:17" ht="24.95" customHeight="1" x14ac:dyDescent="0.25">
      <c r="B10" s="29"/>
      <c r="C10" s="33" t="s">
        <v>38</v>
      </c>
      <c r="D10" s="33" t="s">
        <v>39</v>
      </c>
      <c r="E10" s="33" t="s">
        <v>40</v>
      </c>
      <c r="F10" s="33" t="s">
        <v>41</v>
      </c>
      <c r="G10" s="33" t="s">
        <v>42</v>
      </c>
      <c r="H10" s="33" t="s">
        <v>43</v>
      </c>
      <c r="I10" s="33" t="s">
        <v>44</v>
      </c>
      <c r="J10" s="33" t="s">
        <v>45</v>
      </c>
      <c r="K10" s="33" t="s">
        <v>46</v>
      </c>
      <c r="L10" s="33" t="s">
        <v>47</v>
      </c>
      <c r="M10" s="33" t="s">
        <v>48</v>
      </c>
      <c r="N10" s="33" t="s">
        <v>49</v>
      </c>
      <c r="O10" s="46"/>
    </row>
    <row r="11" spans="2:17" ht="24.95" customHeight="1" x14ac:dyDescent="0.25">
      <c r="B11" s="38" t="s">
        <v>51</v>
      </c>
      <c r="C11" s="39">
        <f>$C$7</f>
        <v>5.8810641411554121E-2</v>
      </c>
      <c r="D11" s="39">
        <f t="shared" ref="D11:N11" si="0">$C$7</f>
        <v>5.8810641411554121E-2</v>
      </c>
      <c r="E11" s="39">
        <f t="shared" si="0"/>
        <v>5.8810641411554121E-2</v>
      </c>
      <c r="F11" s="39">
        <f t="shared" si="0"/>
        <v>5.8810641411554121E-2</v>
      </c>
      <c r="G11" s="39">
        <f t="shared" si="0"/>
        <v>5.8810641411554121E-2</v>
      </c>
      <c r="H11" s="39">
        <f t="shared" si="0"/>
        <v>5.8810641411554121E-2</v>
      </c>
      <c r="I11" s="39">
        <f t="shared" si="0"/>
        <v>5.8810641411554121E-2</v>
      </c>
      <c r="J11" s="39">
        <f t="shared" si="0"/>
        <v>5.8810641411554121E-2</v>
      </c>
      <c r="K11" s="39">
        <f t="shared" si="0"/>
        <v>5.8810641411554121E-2</v>
      </c>
      <c r="L11" s="39">
        <f t="shared" si="0"/>
        <v>5.8810641411554121E-2</v>
      </c>
      <c r="M11" s="39">
        <f t="shared" si="0"/>
        <v>5.8810641411554121E-2</v>
      </c>
      <c r="N11" s="39">
        <f t="shared" si="0"/>
        <v>5.8810641411554121E-2</v>
      </c>
      <c r="O11" s="45"/>
    </row>
    <row r="12" spans="2:17" ht="24.95" customHeight="1" x14ac:dyDescent="0.25">
      <c r="B12" s="38" t="s">
        <v>52</v>
      </c>
      <c r="C12" s="41">
        <f>(C5*(1+$C$11))</f>
        <v>794.10798105866559</v>
      </c>
      <c r="D12" s="41">
        <f>C12*(1+D11)</f>
        <v>840.80998077475999</v>
      </c>
      <c r="E12" s="41">
        <f>D12*(1+E11)</f>
        <v>890.2585550493601</v>
      </c>
      <c r="F12" s="41">
        <f t="shared" ref="F12:N12" si="1">E12*(1+F11)</f>
        <v>942.61523169393638</v>
      </c>
      <c r="G12" s="41">
        <f t="shared" si="1"/>
        <v>998.05103807415753</v>
      </c>
      <c r="H12" s="41">
        <f t="shared" si="1"/>
        <v>1056.7470597847662</v>
      </c>
      <c r="I12" s="41">
        <f t="shared" si="1"/>
        <v>1118.8950321804823</v>
      </c>
      <c r="J12" s="41">
        <f t="shared" si="1"/>
        <v>1184.6979666952179</v>
      </c>
      <c r="K12" s="41">
        <f t="shared" si="1"/>
        <v>1254.3708139955277</v>
      </c>
      <c r="L12" s="41">
        <f t="shared" si="1"/>
        <v>1328.1411661345378</v>
      </c>
      <c r="M12" s="41">
        <f t="shared" si="1"/>
        <v>1406.2499999999993</v>
      </c>
      <c r="N12" s="41">
        <f t="shared" si="1"/>
        <v>1488.9524644849973</v>
      </c>
      <c r="O12" s="44">
        <f t="shared" ref="O12:O16" si="2">SUM(C12:N12)</f>
        <v>13303.897289926406</v>
      </c>
    </row>
    <row r="13" spans="2:17" ht="24.95" customHeight="1" x14ac:dyDescent="0.25">
      <c r="B13" s="38" t="s">
        <v>11</v>
      </c>
      <c r="C13" s="41">
        <f>PRODUCT(C12,'Dropoff + Conversion Rates'!G4)</f>
        <v>397.05399052933279</v>
      </c>
      <c r="D13" s="41">
        <f>PRODUCT(D12,'Dropoff + Conversion Rates'!G4)</f>
        <v>420.40499038738</v>
      </c>
      <c r="E13" s="41">
        <f>PRODUCT(E12,'Dropoff + Conversion Rates'!G4)</f>
        <v>445.12927752468005</v>
      </c>
      <c r="F13" s="41">
        <f>PRODUCT(F12,'Dropoff + Conversion Rates'!G4)</f>
        <v>471.30761584696819</v>
      </c>
      <c r="G13" s="41">
        <f>PRODUCT(G12,'Dropoff + Conversion Rates'!$G$4)</f>
        <v>499.02551903707877</v>
      </c>
      <c r="H13" s="41">
        <f>PRODUCT(H12,'Dropoff + Conversion Rates'!$G$4)</f>
        <v>528.37352989238309</v>
      </c>
      <c r="I13" s="41">
        <f>PRODUCT(I12,'Dropoff + Conversion Rates'!$G$4)</f>
        <v>559.44751609024115</v>
      </c>
      <c r="J13" s="41">
        <f>PRODUCT(J12,'Dropoff + Conversion Rates'!$G$4)</f>
        <v>592.34898334760896</v>
      </c>
      <c r="K13" s="41">
        <f>PRODUCT(K12,'Dropoff + Conversion Rates'!$G$4)</f>
        <v>627.18540699776383</v>
      </c>
      <c r="L13" s="41">
        <f>PRODUCT(L12,'Dropoff + Conversion Rates'!$G$4)</f>
        <v>664.0705830672689</v>
      </c>
      <c r="M13" s="41">
        <f>PRODUCT(M12,'Dropoff + Conversion Rates'!$G$4)</f>
        <v>703.12499999999966</v>
      </c>
      <c r="N13" s="41">
        <f>PRODUCT(N12,'Dropoff + Conversion Rates'!$G$4)</f>
        <v>744.47623224249867</v>
      </c>
      <c r="O13" s="44">
        <f t="shared" si="2"/>
        <v>6651.9486449632032</v>
      </c>
    </row>
    <row r="14" spans="2:17" ht="24.95" customHeight="1" x14ac:dyDescent="0.25">
      <c r="B14" s="38" t="s">
        <v>53</v>
      </c>
      <c r="C14" s="41">
        <f>PRODUCT(C13,'Dropoff + Conversion Rates'!$G$12)</f>
        <v>264.70266035288853</v>
      </c>
      <c r="D14" s="41">
        <f>PRODUCT(D13,'Dropoff + Conversion Rates'!$G$12)</f>
        <v>280.26999359158663</v>
      </c>
      <c r="E14" s="41">
        <f>PRODUCT(E13,'Dropoff + Conversion Rates'!$G$12)</f>
        <v>296.75285168312001</v>
      </c>
      <c r="F14" s="41">
        <f>PRODUCT(F13,'Dropoff + Conversion Rates'!$G$12)</f>
        <v>314.20507723131209</v>
      </c>
      <c r="G14" s="41">
        <f>PRODUCT(G13,'Dropoff + Conversion Rates'!$G$12)</f>
        <v>332.68367935805247</v>
      </c>
      <c r="H14" s="41">
        <f>PRODUCT(H13,'Dropoff + Conversion Rates'!$G$12)</f>
        <v>352.24901992825539</v>
      </c>
      <c r="I14" s="41">
        <f>PRODUCT(I13,'Dropoff + Conversion Rates'!$G$12)</f>
        <v>372.96501072682742</v>
      </c>
      <c r="J14" s="41">
        <f>PRODUCT(J13,'Dropoff + Conversion Rates'!$G$12)</f>
        <v>394.89932223173929</v>
      </c>
      <c r="K14" s="41">
        <f>PRODUCT(K13,'Dropoff + Conversion Rates'!$G$12)</f>
        <v>418.12360466517589</v>
      </c>
      <c r="L14" s="41">
        <f>PRODUCT(L13,'Dropoff + Conversion Rates'!$G$12)</f>
        <v>442.71372204484589</v>
      </c>
      <c r="M14" s="41">
        <f>PRODUCT(M13,'Dropoff + Conversion Rates'!$G$12)</f>
        <v>468.74999999999977</v>
      </c>
      <c r="N14" s="41">
        <f>PRODUCT(N13,'Dropoff + Conversion Rates'!$G$12)</f>
        <v>496.31748816166578</v>
      </c>
      <c r="O14" s="44">
        <f t="shared" si="2"/>
        <v>4434.6324299754697</v>
      </c>
    </row>
    <row r="15" spans="2:17" ht="24.95" customHeight="1" x14ac:dyDescent="0.25">
      <c r="B15" s="38" t="s">
        <v>54</v>
      </c>
      <c r="C15" s="41">
        <f>PRODUCT(C14,'Dropoff + Conversion Rates'!$J$4)</f>
        <v>185.29186224702195</v>
      </c>
      <c r="D15" s="41">
        <f>PRODUCT(D14,'Dropoff + Conversion Rates'!$J$4)</f>
        <v>196.18899551411062</v>
      </c>
      <c r="E15" s="41">
        <f>PRODUCT(E14,'Dropoff + Conversion Rates'!$J$4)</f>
        <v>207.72699617818401</v>
      </c>
      <c r="F15" s="41">
        <f>PRODUCT(F14,'Dropoff + Conversion Rates'!$J$4)</f>
        <v>219.94355406191846</v>
      </c>
      <c r="G15" s="41">
        <f>PRODUCT(G14,'Dropoff + Conversion Rates'!$J$4)</f>
        <v>232.87857555063673</v>
      </c>
      <c r="H15" s="41">
        <f>PRODUCT(H14,'Dropoff + Conversion Rates'!$J$4)</f>
        <v>246.57431394977877</v>
      </c>
      <c r="I15" s="41">
        <f>PRODUCT(I14,'Dropoff + Conversion Rates'!$J$4)</f>
        <v>261.0755075087792</v>
      </c>
      <c r="J15" s="41">
        <f>PRODUCT(J14,'Dropoff + Conversion Rates'!$J$4)</f>
        <v>276.42952556221746</v>
      </c>
      <c r="K15" s="41">
        <f>PRODUCT(K14,'Dropoff + Conversion Rates'!$J$4)</f>
        <v>292.68652326562312</v>
      </c>
      <c r="L15" s="41">
        <f>PRODUCT(L14,'Dropoff + Conversion Rates'!$J$4)</f>
        <v>309.8996054313921</v>
      </c>
      <c r="M15" s="41">
        <f>PRODUCT(M14,'Dropoff + Conversion Rates'!$J$4)</f>
        <v>328.12499999999983</v>
      </c>
      <c r="N15" s="41">
        <f>PRODUCT(N14,'Dropoff + Conversion Rates'!$J$4)</f>
        <v>347.42224171316604</v>
      </c>
      <c r="O15" s="44">
        <f t="shared" si="2"/>
        <v>3104.2427009828284</v>
      </c>
    </row>
    <row r="16" spans="2:17" ht="24.95" customHeight="1" x14ac:dyDescent="0.25">
      <c r="B16" s="38" t="s">
        <v>55</v>
      </c>
      <c r="C16" s="42">
        <f>PRODUCT(C15,'Dropoff + Conversion Rates'!$J$8)</f>
        <v>26470.266035288852</v>
      </c>
      <c r="D16" s="42">
        <f>PRODUCT(D15,'Dropoff + Conversion Rates'!$J$8)</f>
        <v>28026.999359158661</v>
      </c>
      <c r="E16" s="42">
        <f>PRODUCT(E15,'Dropoff + Conversion Rates'!$J$8)</f>
        <v>29675.285168312002</v>
      </c>
      <c r="F16" s="42">
        <f>PRODUCT(F15,'Dropoff + Conversion Rates'!$J$8)</f>
        <v>31420.50772313121</v>
      </c>
      <c r="G16" s="42">
        <f>PRODUCT(G15,'Dropoff + Conversion Rates'!$J$8)</f>
        <v>33268.367935805247</v>
      </c>
      <c r="H16" s="42">
        <f>PRODUCT(H15,'Dropoff + Conversion Rates'!$J$8)</f>
        <v>35224.901992825537</v>
      </c>
      <c r="I16" s="42">
        <f>PRODUCT(I15,'Dropoff + Conversion Rates'!$J$8)</f>
        <v>37296.501072682746</v>
      </c>
      <c r="J16" s="42">
        <f>PRODUCT(J15,'Dropoff + Conversion Rates'!$J$8)</f>
        <v>39489.932223173928</v>
      </c>
      <c r="K16" s="42">
        <f>PRODUCT(K15,'Dropoff + Conversion Rates'!$J$8)</f>
        <v>41812.360466517588</v>
      </c>
      <c r="L16" s="42">
        <f>PRODUCT(L15,'Dropoff + Conversion Rates'!$J$8)</f>
        <v>44271.372204484585</v>
      </c>
      <c r="M16" s="42">
        <f>PRODUCT(M15,'Dropoff + Conversion Rates'!$J$8)</f>
        <v>46874.999999999978</v>
      </c>
      <c r="N16" s="42">
        <f>PRODUCT(N15,'Dropoff + Conversion Rates'!$J$8)</f>
        <v>49631.748816166582</v>
      </c>
      <c r="O16" s="43">
        <f t="shared" si="2"/>
        <v>443463.24299754697</v>
      </c>
    </row>
    <row r="17" ht="24.95" customHeight="1" x14ac:dyDescent="0.25"/>
  </sheetData>
  <mergeCells count="5">
    <mergeCell ref="L9:N9"/>
    <mergeCell ref="B2:D2"/>
    <mergeCell ref="C9:E9"/>
    <mergeCell ref="F9:H9"/>
    <mergeCell ref="I9:K9"/>
  </mergeCells>
  <phoneticPr fontId="2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8041C-A7E8-4E15-8642-4F9065F16EE9}">
  <dimension ref="B2:H16"/>
  <sheetViews>
    <sheetView tabSelected="1" workbookViewId="0">
      <selection activeCell="H18" sqref="H18"/>
    </sheetView>
  </sheetViews>
  <sheetFormatPr defaultRowHeight="15" x14ac:dyDescent="0.25"/>
  <cols>
    <col min="1" max="1" width="2.28515625" customWidth="1"/>
    <col min="2" max="2" width="36.42578125" customWidth="1"/>
    <col min="3" max="6" width="16.7109375" customWidth="1"/>
  </cols>
  <sheetData>
    <row r="2" spans="2:8" ht="45" customHeight="1" x14ac:dyDescent="0.25">
      <c r="B2" s="28" t="s">
        <v>4</v>
      </c>
      <c r="C2" s="28"/>
    </row>
    <row r="3" spans="2:8" ht="14.25" customHeight="1" x14ac:dyDescent="0.25"/>
    <row r="4" spans="2:8" ht="24.95" customHeight="1" x14ac:dyDescent="0.25">
      <c r="B4" s="24" t="s">
        <v>56</v>
      </c>
      <c r="C4" s="19">
        <v>1200</v>
      </c>
    </row>
    <row r="5" spans="2:8" ht="24.95" customHeight="1" x14ac:dyDescent="0.25">
      <c r="B5" s="24" t="s">
        <v>57</v>
      </c>
      <c r="C5" s="19">
        <v>3000</v>
      </c>
    </row>
    <row r="6" spans="2:8" ht="24.95" customHeight="1" x14ac:dyDescent="0.25">
      <c r="B6" s="24" t="s">
        <v>58</v>
      </c>
      <c r="C6" s="20">
        <v>4</v>
      </c>
    </row>
    <row r="7" spans="2:8" ht="24.95" customHeight="1" x14ac:dyDescent="0.25">
      <c r="B7" s="24" t="s">
        <v>33</v>
      </c>
      <c r="C7" s="40">
        <f>((C5/C4)^(1/(C6-1)))-1</f>
        <v>0.35720880829745338</v>
      </c>
    </row>
    <row r="8" spans="2:8" ht="21.75" customHeight="1" x14ac:dyDescent="0.25"/>
    <row r="9" spans="2:8" ht="24.95" customHeight="1" x14ac:dyDescent="0.25">
      <c r="B9" s="29"/>
      <c r="C9" s="37" t="s">
        <v>34</v>
      </c>
      <c r="D9" s="37" t="s">
        <v>35</v>
      </c>
      <c r="E9" s="37" t="s">
        <v>36</v>
      </c>
      <c r="F9" s="37" t="s">
        <v>37</v>
      </c>
      <c r="G9" s="36"/>
      <c r="H9" s="36"/>
    </row>
    <row r="10" spans="2:8" ht="24.95" customHeight="1" x14ac:dyDescent="0.25">
      <c r="B10" s="38" t="s">
        <v>51</v>
      </c>
      <c r="C10" s="39">
        <f>$C$7</f>
        <v>0.35720880829745338</v>
      </c>
      <c r="D10" s="39">
        <f t="shared" ref="D10:F10" si="0">$C$7</f>
        <v>0.35720880829745338</v>
      </c>
      <c r="E10" s="39">
        <f t="shared" si="0"/>
        <v>0.35720880829745338</v>
      </c>
      <c r="F10" s="39">
        <f t="shared" si="0"/>
        <v>0.35720880829745338</v>
      </c>
    </row>
    <row r="11" spans="2:8" ht="24.95" customHeight="1" x14ac:dyDescent="0.25">
      <c r="B11" s="38" t="s">
        <v>52</v>
      </c>
      <c r="C11" s="41">
        <f>(C5*(1+C10))</f>
        <v>4071.6264248923603</v>
      </c>
      <c r="D11" s="41">
        <f>C11*(1+D10)</f>
        <v>5526.0472479605805</v>
      </c>
      <c r="E11" s="41">
        <f t="shared" ref="E11:F11" si="1">D11*(1+E10)</f>
        <v>7500.0000000000018</v>
      </c>
      <c r="F11" s="41">
        <f t="shared" si="1"/>
        <v>10179.066062230902</v>
      </c>
    </row>
    <row r="12" spans="2:8" ht="24.95" customHeight="1" x14ac:dyDescent="0.25">
      <c r="B12" s="38" t="s">
        <v>11</v>
      </c>
      <c r="C12" s="41">
        <f>PRODUCT(C11,'Dropoff + Conversion Rates'!G4)</f>
        <v>2035.8132124461802</v>
      </c>
      <c r="D12" s="41">
        <f>PRODUCT(D11,'Dropoff + Conversion Rates'!G4)</f>
        <v>2763.0236239802903</v>
      </c>
      <c r="E12" s="41">
        <f>PRODUCT(E11,'Dropoff + Conversion Rates'!$G$4)</f>
        <v>3750.0000000000009</v>
      </c>
      <c r="F12" s="41">
        <f>PRODUCT(F11,'Dropoff + Conversion Rates'!$G$4)</f>
        <v>5089.5330311154512</v>
      </c>
    </row>
    <row r="13" spans="2:8" ht="24.95" customHeight="1" x14ac:dyDescent="0.25">
      <c r="B13" s="38" t="s">
        <v>53</v>
      </c>
      <c r="C13" s="41">
        <f>PRODUCT(C12,'Dropoff + Conversion Rates'!$G$5)</f>
        <v>678.60440414872664</v>
      </c>
      <c r="D13" s="41">
        <f>PRODUCT(D12,'Dropoff + Conversion Rates'!$G$5)</f>
        <v>921.00787466009672</v>
      </c>
      <c r="E13" s="41">
        <f>PRODUCT(E12,'Dropoff + Conversion Rates'!$G$5)</f>
        <v>1250.0000000000002</v>
      </c>
      <c r="F13" s="41">
        <f>PRODUCT(F12,'Dropoff + Conversion Rates'!$G$5)</f>
        <v>1696.5110103718171</v>
      </c>
    </row>
    <row r="14" spans="2:8" ht="24.95" customHeight="1" x14ac:dyDescent="0.25">
      <c r="B14" s="38" t="s">
        <v>54</v>
      </c>
      <c r="C14" s="41">
        <f>PRODUCT(C13,'Dropoff + Conversion Rates'!G6)</f>
        <v>158.3410276347029</v>
      </c>
      <c r="D14" s="41">
        <f>PRODUCT(D13,'Dropoff + Conversion Rates'!H6)</f>
        <v>921.00787466009672</v>
      </c>
      <c r="E14" s="41">
        <f>PRODUCT(E13,'Dropoff + Conversion Rates'!I6)</f>
        <v>1250.0000000000002</v>
      </c>
      <c r="F14" s="41">
        <f>PRODUCT(F13,'Dropoff + Conversion Rates'!J6)</f>
        <v>1696.5110103718171</v>
      </c>
    </row>
    <row r="15" spans="2:8" ht="24.95" customHeight="1" x14ac:dyDescent="0.25">
      <c r="B15" s="38" t="s">
        <v>55</v>
      </c>
      <c r="C15" s="42">
        <f>PRODUCT(C14,'Dropoff + Conversion Rates'!$J$8)</f>
        <v>22620.146804957556</v>
      </c>
      <c r="D15" s="42">
        <f>PRODUCT(D14,'Dropoff + Conversion Rates'!$J$8)</f>
        <v>131572.55352287096</v>
      </c>
      <c r="E15" s="42">
        <f>PRODUCT(E14,'Dropoff + Conversion Rates'!$J$8)</f>
        <v>178571.42857142861</v>
      </c>
      <c r="F15" s="42">
        <f>PRODUCT(F14,'Dropoff + Conversion Rates'!$J$8)</f>
        <v>242358.71576740243</v>
      </c>
    </row>
    <row r="16" spans="2:8" ht="24.95" customHeight="1" x14ac:dyDescent="0.25"/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Dropoff + Conversion Rates</vt:lpstr>
      <vt:lpstr>Monthly Goals</vt:lpstr>
      <vt:lpstr>Quarterly Goals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Shelby Hudson</dc:creator>
  <cp:lastModifiedBy>Shelby Hudson</cp:lastModifiedBy>
  <dcterms:created xsi:type="dcterms:W3CDTF">2022-06-20T18:11:45Z</dcterms:created>
  <dcterms:modified xsi:type="dcterms:W3CDTF">2022-06-23T18:22:02Z</dcterms:modified>
</cp:coreProperties>
</file>